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StringTension" sheetId="1" r:id="rId1"/>
  </sheets>
  <definedNames/>
  <calcPr fullCalcOnLoad="1"/>
</workbook>
</file>

<file path=xl/sharedStrings.xml><?xml version="1.0" encoding="utf-8"?>
<sst xmlns="http://schemas.openxmlformats.org/spreadsheetml/2006/main" count="84" uniqueCount="25">
  <si>
    <t>String</t>
  </si>
  <si>
    <t>A</t>
  </si>
  <si>
    <t>E</t>
  </si>
  <si>
    <t>G</t>
  </si>
  <si>
    <t>Density</t>
  </si>
  <si>
    <t>Tension</t>
  </si>
  <si>
    <t>gm^cm3</t>
  </si>
  <si>
    <t>dynes</t>
  </si>
  <si>
    <t>lbf</t>
  </si>
  <si>
    <t>C</t>
  </si>
  <si>
    <t>Wt</t>
  </si>
  <si>
    <t>Diameter</t>
  </si>
  <si>
    <t>cm</t>
  </si>
  <si>
    <t>gm</t>
  </si>
  <si>
    <t>G - HD</t>
  </si>
  <si>
    <t>Sample Length</t>
  </si>
  <si>
    <t>Scale Length</t>
  </si>
  <si>
    <t>the string tensions are about the same because of smaller diameters for each associated frequency.</t>
  </si>
  <si>
    <t xml:space="preserve">Data listed in blue, calculations in green.  Although the density is 1.65 times that of nylon, </t>
  </si>
  <si>
    <t>f</t>
  </si>
  <si>
    <t>Hz</t>
  </si>
  <si>
    <t xml:space="preserve">Worth Ukulele strings </t>
  </si>
  <si>
    <t>Soprano Scale length - 34.3 cm.</t>
  </si>
  <si>
    <t>Concert Scale length - 38.1 cm.</t>
  </si>
  <si>
    <t>Tenor Scale length - 43.2 cm.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</si>
</sst>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E+00"/>
  </numFmts>
  <fonts count="5">
    <font>
      <sz val="12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1" fontId="4" fillId="3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E7" sqref="E7"/>
    </sheetView>
  </sheetViews>
  <sheetFormatPr defaultColWidth="8.796875" defaultRowHeight="15"/>
  <cols>
    <col min="1" max="1" width="7.09765625" style="0" customWidth="1"/>
    <col min="2" max="2" width="7.3984375" style="0" customWidth="1"/>
    <col min="3" max="3" width="9.296875" style="0" customWidth="1"/>
    <col min="4" max="4" width="12.59765625" style="0" customWidth="1"/>
    <col min="5" max="5" width="8.59765625" style="0" customWidth="1"/>
    <col min="6" max="6" width="11.09765625" style="0" customWidth="1"/>
    <col min="7" max="7" width="7.296875" style="0" customWidth="1"/>
    <col min="8" max="9" width="10.09765625" style="0" customWidth="1"/>
  </cols>
  <sheetData>
    <row r="1" spans="1:9" ht="15">
      <c r="A1" s="8" t="s">
        <v>21</v>
      </c>
      <c r="B1" s="9"/>
      <c r="C1" s="7"/>
      <c r="D1" s="11"/>
      <c r="E1" s="11"/>
      <c r="F1" s="1"/>
      <c r="G1" s="1"/>
      <c r="H1" s="1"/>
      <c r="I1" s="1"/>
    </row>
    <row r="2" spans="1:9" s="18" customFormat="1" ht="15">
      <c r="A2" s="10"/>
      <c r="B2" s="11"/>
      <c r="C2" s="11"/>
      <c r="D2" s="11"/>
      <c r="E2" s="11"/>
      <c r="F2" s="11"/>
      <c r="G2" s="11"/>
      <c r="H2" s="11"/>
      <c r="I2" s="11"/>
    </row>
    <row r="3" spans="1:9" s="18" customFormat="1" ht="15">
      <c r="A3" s="10" t="s">
        <v>18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0" t="s">
        <v>17</v>
      </c>
      <c r="B4" s="11"/>
      <c r="C4" s="11"/>
      <c r="D4" s="11"/>
      <c r="E4" s="1"/>
      <c r="F4" s="1"/>
      <c r="G4" s="1"/>
      <c r="H4" s="1"/>
      <c r="I4" s="1"/>
    </row>
    <row r="6" spans="1:9" ht="15">
      <c r="A6" s="8" t="s">
        <v>22</v>
      </c>
      <c r="B6" s="9"/>
      <c r="C6" s="9"/>
      <c r="D6" s="7"/>
      <c r="E6" s="1"/>
      <c r="F6" s="1"/>
      <c r="G6" s="1"/>
      <c r="H6" s="1"/>
      <c r="I6" s="1"/>
    </row>
    <row r="7" spans="1:9" ht="15">
      <c r="A7" s="10"/>
      <c r="B7" s="11"/>
      <c r="C7" s="11"/>
      <c r="D7" s="11"/>
      <c r="E7" s="1"/>
      <c r="F7" s="1"/>
      <c r="G7" s="1"/>
      <c r="H7" s="1"/>
      <c r="I7" s="1"/>
    </row>
    <row r="8" spans="1:9" ht="15">
      <c r="A8" s="1"/>
      <c r="B8" s="2" t="s">
        <v>10</v>
      </c>
      <c r="C8" s="2" t="s">
        <v>11</v>
      </c>
      <c r="D8" s="3" t="s">
        <v>15</v>
      </c>
      <c r="E8" s="4" t="s">
        <v>4</v>
      </c>
      <c r="F8" s="2" t="s">
        <v>16</v>
      </c>
      <c r="G8" s="19" t="s">
        <v>19</v>
      </c>
      <c r="H8" s="4" t="s">
        <v>5</v>
      </c>
      <c r="I8" s="4" t="s">
        <v>5</v>
      </c>
    </row>
    <row r="9" spans="1:9" ht="15">
      <c r="A9" s="2" t="s">
        <v>0</v>
      </c>
      <c r="B9" s="2" t="s">
        <v>13</v>
      </c>
      <c r="C9" s="2" t="s">
        <v>12</v>
      </c>
      <c r="D9" s="2" t="s">
        <v>12</v>
      </c>
      <c r="E9" s="4" t="s">
        <v>6</v>
      </c>
      <c r="F9" s="2" t="s">
        <v>12</v>
      </c>
      <c r="G9" s="15" t="s">
        <v>20</v>
      </c>
      <c r="H9" s="13" t="s">
        <v>7</v>
      </c>
      <c r="I9" s="4" t="s">
        <v>8</v>
      </c>
    </row>
    <row r="10" spans="1:9" ht="15">
      <c r="A10" s="3" t="s">
        <v>1</v>
      </c>
      <c r="B10" s="17">
        <v>0.623</v>
      </c>
      <c r="C10" s="17">
        <v>0.052</v>
      </c>
      <c r="D10" s="12">
        <f>164</f>
        <v>164</v>
      </c>
      <c r="E10" s="5">
        <f>B10/(PI()*((C10/2)^2)*D10)</f>
        <v>1.788741693358544</v>
      </c>
      <c r="F10" s="12">
        <f>13.5*2.54</f>
        <v>34.29</v>
      </c>
      <c r="G10" s="16">
        <v>440</v>
      </c>
      <c r="H10" s="14">
        <f>4*F10^2*G10^2*B10/D10</f>
        <v>3458951.823231219</v>
      </c>
      <c r="I10" s="6">
        <f aca="true" t="shared" si="0" ref="I10:I18">0.000002248089*H10</f>
        <v>7.776031545336048</v>
      </c>
    </row>
    <row r="11" spans="1:9" ht="15">
      <c r="A11" s="3" t="s">
        <v>1</v>
      </c>
      <c r="B11" s="17">
        <v>0.522</v>
      </c>
      <c r="C11" s="17">
        <v>0.047</v>
      </c>
      <c r="D11" s="12">
        <f>164</f>
        <v>164</v>
      </c>
      <c r="E11" s="5">
        <f aca="true" t="shared" si="1" ref="E11:E18">B11/(PI()*((C11/2)^2)*D11)</f>
        <v>1.8345985998292875</v>
      </c>
      <c r="F11" s="12">
        <f aca="true" t="shared" si="2" ref="F11:F18">13.5*2.54</f>
        <v>34.29</v>
      </c>
      <c r="G11" s="15">
        <v>440</v>
      </c>
      <c r="H11" s="14">
        <f aca="true" t="shared" si="3" ref="H11:H18">4*F11^2*G11^2*B11/D11</f>
        <v>2898190.773237073</v>
      </c>
      <c r="I11" s="6">
        <f t="shared" si="0"/>
        <v>6.515390797215758</v>
      </c>
    </row>
    <row r="12" spans="1:9" ht="15">
      <c r="A12" s="3" t="s">
        <v>2</v>
      </c>
      <c r="B12" s="17">
        <v>1.007</v>
      </c>
      <c r="C12" s="17">
        <v>0.066</v>
      </c>
      <c r="D12" s="12">
        <f>164</f>
        <v>164</v>
      </c>
      <c r="E12" s="5">
        <f t="shared" si="1"/>
        <v>1.7947661503453447</v>
      </c>
      <c r="F12" s="12">
        <f t="shared" si="2"/>
        <v>34.29</v>
      </c>
      <c r="G12" s="16">
        <v>330</v>
      </c>
      <c r="H12" s="14">
        <f t="shared" si="3"/>
        <v>3144911.755010487</v>
      </c>
      <c r="I12" s="6">
        <f t="shared" si="0"/>
        <v>7.070041522409771</v>
      </c>
    </row>
    <row r="13" spans="1:9" ht="15">
      <c r="A13" s="3" t="s">
        <v>9</v>
      </c>
      <c r="B13" s="17">
        <v>1.319</v>
      </c>
      <c r="C13" s="17">
        <v>0.074</v>
      </c>
      <c r="D13" s="12">
        <f>164</f>
        <v>164</v>
      </c>
      <c r="E13" s="5">
        <f t="shared" si="1"/>
        <v>1.8700259218782624</v>
      </c>
      <c r="F13" s="12">
        <f t="shared" si="2"/>
        <v>34.29</v>
      </c>
      <c r="G13" s="16">
        <v>262</v>
      </c>
      <c r="H13" s="14">
        <f t="shared" si="3"/>
        <v>2596560.7724070144</v>
      </c>
      <c r="I13" s="6">
        <f t="shared" si="0"/>
        <v>5.837299710279713</v>
      </c>
    </row>
    <row r="14" spans="1:9" ht="15">
      <c r="A14" s="3" t="s">
        <v>9</v>
      </c>
      <c r="B14" s="17">
        <v>1.596</v>
      </c>
      <c r="C14" s="17">
        <v>0.081</v>
      </c>
      <c r="D14" s="12">
        <f>164</f>
        <v>164</v>
      </c>
      <c r="E14" s="5">
        <f t="shared" si="1"/>
        <v>1.8885527501731592</v>
      </c>
      <c r="F14" s="12">
        <f t="shared" si="2"/>
        <v>34.29</v>
      </c>
      <c r="G14" s="16">
        <v>262</v>
      </c>
      <c r="H14" s="14">
        <f t="shared" si="3"/>
        <v>3141858.2204409367</v>
      </c>
      <c r="I14" s="6">
        <f t="shared" si="0"/>
        <v>7.0631769049328454</v>
      </c>
    </row>
    <row r="15" spans="1:9" ht="15">
      <c r="A15" s="3" t="s">
        <v>3</v>
      </c>
      <c r="B15" s="17">
        <v>0.757</v>
      </c>
      <c r="C15" s="17">
        <v>0.057</v>
      </c>
      <c r="D15" s="12">
        <f>164</f>
        <v>164</v>
      </c>
      <c r="E15" s="5">
        <f t="shared" si="1"/>
        <v>1.8088911698243328</v>
      </c>
      <c r="F15" s="12">
        <f t="shared" si="2"/>
        <v>34.29</v>
      </c>
      <c r="G15" s="16">
        <v>392</v>
      </c>
      <c r="H15" s="14">
        <f t="shared" si="3"/>
        <v>3335946.8840330928</v>
      </c>
      <c r="I15" s="6">
        <f t="shared" si="0"/>
        <v>7.499505494579072</v>
      </c>
    </row>
    <row r="16" spans="1:9" ht="15">
      <c r="A16" s="3" t="s">
        <v>3</v>
      </c>
      <c r="B16" s="17">
        <v>0.897</v>
      </c>
      <c r="C16" s="17">
        <v>0.062</v>
      </c>
      <c r="D16" s="12">
        <f>164</f>
        <v>164</v>
      </c>
      <c r="E16" s="5">
        <f t="shared" si="1"/>
        <v>1.8116543229033546</v>
      </c>
      <c r="F16" s="12">
        <f t="shared" si="2"/>
        <v>34.29</v>
      </c>
      <c r="G16" s="15">
        <v>392</v>
      </c>
      <c r="H16" s="14">
        <f t="shared" si="3"/>
        <v>3952898.7516217753</v>
      </c>
      <c r="I16" s="6">
        <f t="shared" si="0"/>
        <v>8.886468201634646</v>
      </c>
    </row>
    <row r="17" spans="1:9" ht="15">
      <c r="A17" s="3" t="s">
        <v>3</v>
      </c>
      <c r="B17" s="17">
        <v>1.945</v>
      </c>
      <c r="C17" s="17">
        <v>0.091</v>
      </c>
      <c r="D17" s="12">
        <f>164</f>
        <v>164</v>
      </c>
      <c r="E17" s="5">
        <f t="shared" si="1"/>
        <v>1.8234887639570834</v>
      </c>
      <c r="F17" s="12">
        <f t="shared" si="2"/>
        <v>34.29</v>
      </c>
      <c r="G17" s="15">
        <v>196</v>
      </c>
      <c r="H17" s="14">
        <f t="shared" si="3"/>
        <v>2142806.0401071217</v>
      </c>
      <c r="I17" s="6">
        <f t="shared" si="0"/>
        <v>4.81721868789838</v>
      </c>
    </row>
    <row r="18" spans="1:9" ht="15">
      <c r="A18" s="3" t="s">
        <v>14</v>
      </c>
      <c r="B18" s="17">
        <v>1.923</v>
      </c>
      <c r="C18" s="17">
        <v>0.091</v>
      </c>
      <c r="D18" s="12">
        <f>164</f>
        <v>164</v>
      </c>
      <c r="E18" s="5">
        <f t="shared" si="1"/>
        <v>1.8028631841076972</v>
      </c>
      <c r="F18" s="12">
        <f t="shared" si="2"/>
        <v>34.29</v>
      </c>
      <c r="G18" s="15">
        <v>196</v>
      </c>
      <c r="H18" s="14">
        <f t="shared" si="3"/>
        <v>2118568.645308995</v>
      </c>
      <c r="I18" s="6">
        <f t="shared" si="0"/>
        <v>4.762730867264054</v>
      </c>
    </row>
    <row r="20" spans="1:9" ht="15">
      <c r="A20" s="8" t="s">
        <v>23</v>
      </c>
      <c r="B20" s="9"/>
      <c r="C20" s="9"/>
      <c r="D20" s="7"/>
      <c r="E20" s="1"/>
      <c r="F20" s="1"/>
      <c r="G20" s="1"/>
      <c r="H20" s="1"/>
      <c r="I20" s="1"/>
    </row>
    <row r="21" spans="1:9" ht="15">
      <c r="A21" s="10"/>
      <c r="B21" s="11"/>
      <c r="C21" s="11"/>
      <c r="D21" s="11"/>
      <c r="E21" s="1"/>
      <c r="F21" s="1"/>
      <c r="G21" s="1"/>
      <c r="H21" s="1"/>
      <c r="I21" s="1"/>
    </row>
    <row r="22" spans="1:9" ht="15">
      <c r="A22" s="1"/>
      <c r="B22" s="2" t="s">
        <v>10</v>
      </c>
      <c r="C22" s="2" t="s">
        <v>11</v>
      </c>
      <c r="D22" s="3" t="s">
        <v>15</v>
      </c>
      <c r="E22" s="4" t="s">
        <v>4</v>
      </c>
      <c r="F22" s="2" t="s">
        <v>16</v>
      </c>
      <c r="G22" s="19" t="s">
        <v>19</v>
      </c>
      <c r="H22" s="4" t="s">
        <v>5</v>
      </c>
      <c r="I22" s="4" t="s">
        <v>5</v>
      </c>
    </row>
    <row r="23" spans="1:9" ht="15">
      <c r="A23" s="2" t="s">
        <v>0</v>
      </c>
      <c r="B23" s="2" t="s">
        <v>13</v>
      </c>
      <c r="C23" s="2" t="s">
        <v>12</v>
      </c>
      <c r="D23" s="2" t="s">
        <v>12</v>
      </c>
      <c r="E23" s="4" t="s">
        <v>6</v>
      </c>
      <c r="F23" s="2" t="s">
        <v>12</v>
      </c>
      <c r="G23" s="15" t="s">
        <v>20</v>
      </c>
      <c r="H23" s="13" t="s">
        <v>7</v>
      </c>
      <c r="I23" s="4" t="s">
        <v>8</v>
      </c>
    </row>
    <row r="24" spans="1:9" ht="15">
      <c r="A24" s="3" t="s">
        <v>1</v>
      </c>
      <c r="B24" s="17">
        <v>0.623</v>
      </c>
      <c r="C24" s="17">
        <v>0.052</v>
      </c>
      <c r="D24" s="12">
        <f>164</f>
        <v>164</v>
      </c>
      <c r="E24" s="5">
        <f>B24/(PI()*((C24/2)^2)*D24)</f>
        <v>1.788741693358544</v>
      </c>
      <c r="F24" s="12">
        <f>15*2.54</f>
        <v>38.1</v>
      </c>
      <c r="G24" s="16">
        <v>440</v>
      </c>
      <c r="H24" s="14">
        <f>4*F24^2*G24^2*B24/D24</f>
        <v>4270310.892878049</v>
      </c>
      <c r="I24" s="6">
        <f aca="true" t="shared" si="4" ref="I24:I32">0.000002248089*H24</f>
        <v>9.600038944859321</v>
      </c>
    </row>
    <row r="25" spans="1:9" ht="15">
      <c r="A25" s="3" t="s">
        <v>1</v>
      </c>
      <c r="B25" s="17">
        <v>0.522</v>
      </c>
      <c r="C25" s="17">
        <v>0.047</v>
      </c>
      <c r="D25" s="12">
        <f>164</f>
        <v>164</v>
      </c>
      <c r="E25" s="5">
        <f aca="true" t="shared" si="5" ref="E25:E32">B25/(PI()*((C25/2)^2)*D25)</f>
        <v>1.8345985998292875</v>
      </c>
      <c r="F25" s="12">
        <f aca="true" t="shared" si="6" ref="F25:F32">15*2.54</f>
        <v>38.1</v>
      </c>
      <c r="G25" s="15">
        <v>440</v>
      </c>
      <c r="H25" s="14">
        <f aca="true" t="shared" si="7" ref="H25:H32">4*F25^2*G25^2*B25/D25</f>
        <v>3578013.3002926833</v>
      </c>
      <c r="I25" s="6">
        <f t="shared" si="4"/>
        <v>8.043692342241679</v>
      </c>
    </row>
    <row r="26" spans="1:9" ht="15">
      <c r="A26" s="3" t="s">
        <v>2</v>
      </c>
      <c r="B26" s="17">
        <v>1.007</v>
      </c>
      <c r="C26" s="17">
        <v>0.066</v>
      </c>
      <c r="D26" s="12">
        <f>164</f>
        <v>164</v>
      </c>
      <c r="E26" s="5">
        <f t="shared" si="5"/>
        <v>1.7947661503453447</v>
      </c>
      <c r="F26" s="12">
        <f t="shared" si="6"/>
        <v>38.1</v>
      </c>
      <c r="G26" s="16">
        <v>330</v>
      </c>
      <c r="H26" s="14">
        <f t="shared" si="7"/>
        <v>3882607.1049512187</v>
      </c>
      <c r="I26" s="6">
        <f t="shared" si="4"/>
        <v>8.72844632396268</v>
      </c>
    </row>
    <row r="27" spans="1:9" ht="15">
      <c r="A27" s="3" t="s">
        <v>9</v>
      </c>
      <c r="B27" s="17">
        <v>1.319</v>
      </c>
      <c r="C27" s="17">
        <v>0.074</v>
      </c>
      <c r="D27" s="12">
        <f>164</f>
        <v>164</v>
      </c>
      <c r="E27" s="5">
        <f t="shared" si="5"/>
        <v>1.8700259218782624</v>
      </c>
      <c r="F27" s="12">
        <f t="shared" si="6"/>
        <v>38.1</v>
      </c>
      <c r="G27" s="16">
        <v>262</v>
      </c>
      <c r="H27" s="14">
        <f t="shared" si="7"/>
        <v>3205630.583218537</v>
      </c>
      <c r="I27" s="6">
        <f t="shared" si="4"/>
        <v>7.2065428521971775</v>
      </c>
    </row>
    <row r="28" spans="1:9" ht="15">
      <c r="A28" s="3" t="s">
        <v>9</v>
      </c>
      <c r="B28" s="17">
        <v>1.596</v>
      </c>
      <c r="C28" s="17">
        <v>0.081</v>
      </c>
      <c r="D28" s="12">
        <f>164</f>
        <v>164</v>
      </c>
      <c r="E28" s="5">
        <f t="shared" si="5"/>
        <v>1.8885527501731592</v>
      </c>
      <c r="F28" s="12">
        <f t="shared" si="6"/>
        <v>38.1</v>
      </c>
      <c r="G28" s="16">
        <v>262</v>
      </c>
      <c r="H28" s="14">
        <f t="shared" si="7"/>
        <v>3878837.3091863417</v>
      </c>
      <c r="I28" s="6">
        <f t="shared" si="4"/>
        <v>8.719971487571414</v>
      </c>
    </row>
    <row r="29" spans="1:9" ht="15">
      <c r="A29" s="3" t="s">
        <v>3</v>
      </c>
      <c r="B29" s="17">
        <v>0.757</v>
      </c>
      <c r="C29" s="17">
        <v>0.057</v>
      </c>
      <c r="D29" s="12">
        <f>164</f>
        <v>164</v>
      </c>
      <c r="E29" s="5">
        <f t="shared" si="5"/>
        <v>1.8088911698243328</v>
      </c>
      <c r="F29" s="12">
        <f t="shared" si="6"/>
        <v>38.1</v>
      </c>
      <c r="G29" s="16">
        <v>392</v>
      </c>
      <c r="H29" s="14">
        <f t="shared" si="7"/>
        <v>4118452.9432507325</v>
      </c>
      <c r="I29" s="6">
        <f t="shared" si="4"/>
        <v>9.258648758739596</v>
      </c>
    </row>
    <row r="30" spans="1:9" ht="15">
      <c r="A30" s="3" t="s">
        <v>3</v>
      </c>
      <c r="B30" s="17">
        <v>0.897</v>
      </c>
      <c r="C30" s="17">
        <v>0.062</v>
      </c>
      <c r="D30" s="12">
        <f>164</f>
        <v>164</v>
      </c>
      <c r="E30" s="5">
        <f t="shared" si="5"/>
        <v>1.8116543229033546</v>
      </c>
      <c r="F30" s="12">
        <f t="shared" si="6"/>
        <v>38.1</v>
      </c>
      <c r="G30" s="15">
        <v>392</v>
      </c>
      <c r="H30" s="14">
        <f t="shared" si="7"/>
        <v>4880121.91558244</v>
      </c>
      <c r="I30" s="6">
        <f t="shared" si="4"/>
        <v>10.970948397079813</v>
      </c>
    </row>
    <row r="31" spans="1:9" ht="15">
      <c r="A31" s="3" t="s">
        <v>3</v>
      </c>
      <c r="B31" s="17">
        <v>1.945</v>
      </c>
      <c r="C31" s="17">
        <v>0.091</v>
      </c>
      <c r="D31" s="12">
        <f>164</f>
        <v>164</v>
      </c>
      <c r="E31" s="5">
        <f t="shared" si="5"/>
        <v>1.8234887639570834</v>
      </c>
      <c r="F31" s="12">
        <f t="shared" si="6"/>
        <v>38.1</v>
      </c>
      <c r="G31" s="15">
        <v>196</v>
      </c>
      <c r="H31" s="14">
        <f t="shared" si="7"/>
        <v>2645439.555687805</v>
      </c>
      <c r="I31" s="6">
        <f t="shared" si="4"/>
        <v>5.947183565306642</v>
      </c>
    </row>
    <row r="32" spans="1:9" ht="15">
      <c r="A32" s="3" t="s">
        <v>14</v>
      </c>
      <c r="B32" s="17">
        <v>1.923</v>
      </c>
      <c r="C32" s="17">
        <v>0.091</v>
      </c>
      <c r="D32" s="12">
        <f>164</f>
        <v>164</v>
      </c>
      <c r="E32" s="5">
        <f t="shared" si="5"/>
        <v>1.8028631841076972</v>
      </c>
      <c r="F32" s="12">
        <f t="shared" si="6"/>
        <v>38.1</v>
      </c>
      <c r="G32" s="15">
        <v>196</v>
      </c>
      <c r="H32" s="14">
        <f t="shared" si="7"/>
        <v>2615516.8460604884</v>
      </c>
      <c r="I32" s="6">
        <f t="shared" si="4"/>
        <v>5.879914650943277</v>
      </c>
    </row>
    <row r="34" spans="1:9" ht="15">
      <c r="A34" s="8" t="s">
        <v>24</v>
      </c>
      <c r="B34" s="9"/>
      <c r="C34" s="9"/>
      <c r="D34" s="7"/>
      <c r="E34" s="1"/>
      <c r="F34" s="1"/>
      <c r="G34" s="1"/>
      <c r="H34" s="1"/>
      <c r="I34" s="1"/>
    </row>
    <row r="35" spans="1:9" ht="15">
      <c r="A35" s="10"/>
      <c r="B35" s="11"/>
      <c r="C35" s="11"/>
      <c r="D35" s="11"/>
      <c r="E35" s="1"/>
      <c r="F35" s="1"/>
      <c r="G35" s="1"/>
      <c r="H35" s="1"/>
      <c r="I35" s="1"/>
    </row>
    <row r="36" spans="1:9" ht="15">
      <c r="A36" s="1"/>
      <c r="B36" s="2" t="s">
        <v>10</v>
      </c>
      <c r="C36" s="2" t="s">
        <v>11</v>
      </c>
      <c r="D36" s="3" t="s">
        <v>15</v>
      </c>
      <c r="E36" s="4" t="s">
        <v>4</v>
      </c>
      <c r="F36" s="2" t="s">
        <v>16</v>
      </c>
      <c r="G36" s="19" t="s">
        <v>19</v>
      </c>
      <c r="H36" s="4" t="s">
        <v>5</v>
      </c>
      <c r="I36" s="4" t="s">
        <v>5</v>
      </c>
    </row>
    <row r="37" spans="1:9" ht="15">
      <c r="A37" s="2" t="s">
        <v>0</v>
      </c>
      <c r="B37" s="2" t="s">
        <v>13</v>
      </c>
      <c r="C37" s="2" t="s">
        <v>12</v>
      </c>
      <c r="D37" s="2" t="s">
        <v>12</v>
      </c>
      <c r="E37" s="4" t="s">
        <v>6</v>
      </c>
      <c r="F37" s="2" t="s">
        <v>12</v>
      </c>
      <c r="G37" s="15" t="s">
        <v>20</v>
      </c>
      <c r="H37" s="13" t="s">
        <v>7</v>
      </c>
      <c r="I37" s="4" t="s">
        <v>8</v>
      </c>
    </row>
    <row r="38" spans="1:9" ht="15">
      <c r="A38" s="3" t="s">
        <v>1</v>
      </c>
      <c r="B38" s="17">
        <v>0.623</v>
      </c>
      <c r="C38" s="17">
        <v>0.052</v>
      </c>
      <c r="D38" s="12">
        <f>164</f>
        <v>164</v>
      </c>
      <c r="E38" s="5">
        <f>B38/(PI()*((C38/2)^2)*D38)</f>
        <v>1.788741693358544</v>
      </c>
      <c r="F38" s="12">
        <f>17*2.54</f>
        <v>43.18</v>
      </c>
      <c r="G38" s="16">
        <v>440</v>
      </c>
      <c r="H38" s="14">
        <f>4*F38^2*G38^2*B38/D38</f>
        <v>5484977.102407805</v>
      </c>
      <c r="I38" s="6">
        <f aca="true" t="shared" si="8" ref="I38:I46">0.000002248089*H38</f>
        <v>12.33071668917486</v>
      </c>
    </row>
    <row r="39" spans="1:9" ht="15">
      <c r="A39" s="3" t="s">
        <v>1</v>
      </c>
      <c r="B39" s="17">
        <v>0.522</v>
      </c>
      <c r="C39" s="17">
        <v>0.047</v>
      </c>
      <c r="D39" s="12">
        <f>164</f>
        <v>164</v>
      </c>
      <c r="E39" s="5">
        <f aca="true" t="shared" si="9" ref="E39:E46">B39/(PI()*((C39/2)^2)*D39)</f>
        <v>1.8345985998292875</v>
      </c>
      <c r="F39" s="12">
        <f aca="true" t="shared" si="10" ref="F39:F46">17*2.54</f>
        <v>43.18</v>
      </c>
      <c r="G39" s="15">
        <v>440</v>
      </c>
      <c r="H39" s="14">
        <f aca="true" t="shared" si="11" ref="H39:H46">4*F39^2*G39^2*B39/D39</f>
        <v>4595759.305709268</v>
      </c>
      <c r="I39" s="6">
        <f t="shared" si="8"/>
        <v>10.331675941812643</v>
      </c>
    </row>
    <row r="40" spans="1:9" ht="15">
      <c r="A40" s="3" t="s">
        <v>2</v>
      </c>
      <c r="B40" s="17">
        <v>1.007</v>
      </c>
      <c r="C40" s="17">
        <v>0.066</v>
      </c>
      <c r="D40" s="12">
        <f>164</f>
        <v>164</v>
      </c>
      <c r="E40" s="5">
        <f t="shared" si="9"/>
        <v>1.7947661503453447</v>
      </c>
      <c r="F40" s="12">
        <f t="shared" si="10"/>
        <v>43.18</v>
      </c>
      <c r="G40" s="16">
        <v>330</v>
      </c>
      <c r="H40" s="14">
        <f t="shared" si="11"/>
        <v>4986993.125915121</v>
      </c>
      <c r="I40" s="6">
        <f t="shared" si="8"/>
        <v>11.211204389445399</v>
      </c>
    </row>
    <row r="41" spans="1:9" ht="15">
      <c r="A41" s="3" t="s">
        <v>9</v>
      </c>
      <c r="B41" s="17">
        <v>1.319</v>
      </c>
      <c r="C41" s="17">
        <v>0.074</v>
      </c>
      <c r="D41" s="12">
        <f>164</f>
        <v>164</v>
      </c>
      <c r="E41" s="5">
        <f t="shared" si="9"/>
        <v>1.8700259218782624</v>
      </c>
      <c r="F41" s="12">
        <f t="shared" si="10"/>
        <v>43.18</v>
      </c>
      <c r="G41" s="16">
        <v>262</v>
      </c>
      <c r="H41" s="14">
        <f t="shared" si="11"/>
        <v>4117454.393556253</v>
      </c>
      <c r="I41" s="6">
        <f t="shared" si="8"/>
        <v>9.256403930155484</v>
      </c>
    </row>
    <row r="42" spans="1:9" ht="15">
      <c r="A42" s="3" t="s">
        <v>9</v>
      </c>
      <c r="B42" s="17">
        <v>1.596</v>
      </c>
      <c r="C42" s="17">
        <v>0.081</v>
      </c>
      <c r="D42" s="12">
        <f>164</f>
        <v>164</v>
      </c>
      <c r="E42" s="5">
        <f t="shared" si="9"/>
        <v>1.8885527501731592</v>
      </c>
      <c r="F42" s="12">
        <f t="shared" si="10"/>
        <v>43.18</v>
      </c>
      <c r="G42" s="16">
        <v>262</v>
      </c>
      <c r="H42" s="14">
        <f t="shared" si="11"/>
        <v>4982151.032688235</v>
      </c>
      <c r="I42" s="6">
        <f t="shared" si="8"/>
        <v>11.200318932925061</v>
      </c>
    </row>
    <row r="43" spans="1:9" ht="15">
      <c r="A43" s="3" t="s">
        <v>3</v>
      </c>
      <c r="B43" s="17">
        <v>0.757</v>
      </c>
      <c r="C43" s="17">
        <v>0.057</v>
      </c>
      <c r="D43" s="12">
        <f>164</f>
        <v>164</v>
      </c>
      <c r="E43" s="5">
        <f t="shared" si="9"/>
        <v>1.8088911698243328</v>
      </c>
      <c r="F43" s="12">
        <f t="shared" si="10"/>
        <v>43.18</v>
      </c>
      <c r="G43" s="16">
        <v>392</v>
      </c>
      <c r="H43" s="14">
        <f t="shared" si="11"/>
        <v>5289924.002664273</v>
      </c>
      <c r="I43" s="6">
        <f t="shared" si="8"/>
        <v>11.892219961225523</v>
      </c>
    </row>
    <row r="44" spans="1:9" ht="15">
      <c r="A44" s="3" t="s">
        <v>3</v>
      </c>
      <c r="B44" s="17">
        <v>0.897</v>
      </c>
      <c r="C44" s="17">
        <v>0.062</v>
      </c>
      <c r="D44" s="12">
        <f>164</f>
        <v>164</v>
      </c>
      <c r="E44" s="5">
        <f t="shared" si="9"/>
        <v>1.8116543229033546</v>
      </c>
      <c r="F44" s="12">
        <f t="shared" si="10"/>
        <v>43.18</v>
      </c>
      <c r="G44" s="15">
        <v>392</v>
      </c>
      <c r="H44" s="14">
        <f t="shared" si="11"/>
        <v>6268245.482681445</v>
      </c>
      <c r="I44" s="6">
        <f t="shared" si="8"/>
        <v>14.091573718915846</v>
      </c>
    </row>
    <row r="45" spans="1:9" ht="15">
      <c r="A45" s="3" t="s">
        <v>3</v>
      </c>
      <c r="B45" s="17">
        <v>1.945</v>
      </c>
      <c r="C45" s="17">
        <v>0.091</v>
      </c>
      <c r="D45" s="12">
        <f>164</f>
        <v>164</v>
      </c>
      <c r="E45" s="5">
        <f t="shared" si="9"/>
        <v>1.8234887639570834</v>
      </c>
      <c r="F45" s="12">
        <f t="shared" si="10"/>
        <v>43.18</v>
      </c>
      <c r="G45" s="15">
        <v>196</v>
      </c>
      <c r="H45" s="14">
        <f t="shared" si="11"/>
        <v>3397920.1404167805</v>
      </c>
      <c r="I45" s="6">
        <f t="shared" si="8"/>
        <v>7.63882689054942</v>
      </c>
    </row>
    <row r="46" spans="1:9" ht="15">
      <c r="A46" s="3" t="s">
        <v>14</v>
      </c>
      <c r="B46" s="17">
        <v>1.923</v>
      </c>
      <c r="C46" s="17">
        <v>0.091</v>
      </c>
      <c r="D46" s="12">
        <f>164</f>
        <v>164</v>
      </c>
      <c r="E46" s="5">
        <f t="shared" si="9"/>
        <v>1.8028631841076972</v>
      </c>
      <c r="F46" s="12">
        <f t="shared" si="10"/>
        <v>43.18</v>
      </c>
      <c r="G46" s="15">
        <v>196</v>
      </c>
      <c r="H46" s="14">
        <f t="shared" si="11"/>
        <v>3359486.082273249</v>
      </c>
      <c r="I46" s="6">
        <f t="shared" si="8"/>
        <v>7.552423707211586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1998-12-10T22:15:54Z</cp:lastPrinted>
  <dcterms:created xsi:type="dcterms:W3CDTF">2004-03-12T02:10:42Z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