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6" activeTab="0"/>
  </bookViews>
  <sheets>
    <sheet name="MEYERCALCTEN" sheetId="1" r:id="rId1"/>
  </sheets>
  <definedNames>
    <definedName name="_xlnm.Print_Area" localSheetId="0">'MEYERCALCTEN'!$A$3:$G$23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<sst xmlns="http://schemas.openxmlformats.org/spreadsheetml/2006/main" count="51" uniqueCount="34">
  <si>
    <t>Variable Names-&gt;</t>
  </si>
  <si>
    <t>fo, meas</t>
  </si>
  <si>
    <t>fD, meas</t>
  </si>
  <si>
    <t>fD/fo</t>
  </si>
  <si>
    <t>Property Measured-&gt;</t>
  </si>
  <si>
    <t>~Helmholz</t>
  </si>
  <si>
    <t>top, 1st res</t>
  </si>
  <si>
    <t>fD/fo ratio</t>
  </si>
  <si>
    <t>Conditions-&gt;</t>
  </si>
  <si>
    <t>stiff body</t>
  </si>
  <si>
    <t>stiff back</t>
  </si>
  <si>
    <t>sides, no back</t>
  </si>
  <si>
    <t>ratio</t>
  </si>
  <si>
    <t>all tops have bridges</t>
  </si>
  <si>
    <t>fB, meas</t>
  </si>
  <si>
    <t>fB/f'1 ratio</t>
  </si>
  <si>
    <t>guitar#1</t>
  </si>
  <si>
    <t>guitar#2</t>
  </si>
  <si>
    <t>guitar#3</t>
  </si>
  <si>
    <t>guitar#4</t>
  </si>
  <si>
    <t>guitar#5</t>
  </si>
  <si>
    <t>guitar#6</t>
  </si>
  <si>
    <t>f1' est from</t>
  </si>
  <si>
    <t>f2' est</t>
  </si>
  <si>
    <t>back, 1st res</t>
  </si>
  <si>
    <t>sides, no front</t>
  </si>
  <si>
    <t>f1 est from</t>
  </si>
  <si>
    <t>f2 est from</t>
  </si>
  <si>
    <t>fB/f'1</t>
  </si>
  <si>
    <t>est</t>
  </si>
  <si>
    <t>f2/f1</t>
  </si>
  <si>
    <t>est ratio</t>
  </si>
  <si>
    <t>fB/fD</t>
  </si>
  <si>
    <t>User input values in blue;  calculated values in light green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</si>
</sst>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</numFmts>
  <fonts count="5">
    <font>
      <sz val="10"/>
      <name val="Arrus B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1">
    <xf numFmtId="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4" fillId="3" borderId="3" xfId="0" applyNumberFormat="1" applyFont="1" applyFill="1" applyBorder="1" applyAlignment="1" applyProtection="1">
      <alignment horizontal="center"/>
      <protection/>
    </xf>
    <xf numFmtId="1" fontId="4" fillId="3" borderId="3" xfId="0" applyNumberFormat="1" applyFont="1" applyFill="1" applyBorder="1" applyAlignment="1" applyProtection="1">
      <alignment horizontal="center"/>
      <protection/>
    </xf>
    <xf numFmtId="0" fontId="4" fillId="3" borderId="5" xfId="0" applyFont="1" applyFill="1" applyBorder="1" applyAlignment="1" applyProtection="1">
      <alignment horizontal="center"/>
      <protection/>
    </xf>
    <xf numFmtId="0" fontId="4" fillId="3" borderId="6" xfId="0" applyFont="1" applyFill="1" applyBorder="1" applyAlignment="1" applyProtection="1">
      <alignment horizontal="center"/>
      <protection/>
    </xf>
    <xf numFmtId="0" fontId="4" fillId="3" borderId="7" xfId="0" applyNumberFormat="1" applyFont="1" applyFill="1" applyBorder="1" applyAlignment="1" applyProtection="1">
      <alignment horizontal="center"/>
      <protection/>
    </xf>
    <xf numFmtId="0" fontId="4" fillId="3" borderId="7" xfId="0" applyFont="1" applyFill="1" applyBorder="1" applyAlignment="1" applyProtection="1">
      <alignment horizontal="center"/>
      <protection/>
    </xf>
    <xf numFmtId="0" fontId="4" fillId="3" borderId="5" xfId="0" applyNumberFormat="1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/>
    </xf>
    <xf numFmtId="0" fontId="4" fillId="3" borderId="9" xfId="0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showOutlineSymbols="0" zoomScale="87" zoomScaleNormal="87" workbookViewId="0" topLeftCell="A1">
      <selection activeCell="A1" sqref="A1"/>
    </sheetView>
  </sheetViews>
  <sheetFormatPr defaultColWidth="9.00390625" defaultRowHeight="12.75"/>
  <cols>
    <col min="1" max="1" width="26.125" style="0" customWidth="1"/>
    <col min="2" max="2" width="14.625" style="0" customWidth="1"/>
    <col min="3" max="3" width="15.625" style="0" customWidth="1"/>
    <col min="4" max="4" width="14.75390625" style="0" customWidth="1"/>
    <col min="5" max="5" width="13.125" style="0" customWidth="1"/>
    <col min="6" max="6" width="14.625" style="0" customWidth="1"/>
    <col min="7" max="7" width="17.75390625" style="0" customWidth="1"/>
    <col min="8" max="8" width="11.125" style="0" customWidth="1"/>
    <col min="9" max="9" width="12.375" style="0" customWidth="1"/>
    <col min="10" max="10" width="12.50390625" style="0" customWidth="1"/>
    <col min="11" max="11" width="10.00390625" style="0" customWidth="1"/>
    <col min="12" max="12" width="9.625" style="0" customWidth="1"/>
    <col min="13" max="13" width="12.625" style="0" customWidth="1"/>
    <col min="14" max="14" width="8.625" style="0" customWidth="1"/>
    <col min="15" max="17" width="9.625" style="0" customWidth="1"/>
    <col min="18" max="18" width="10.625" style="0" customWidth="1"/>
    <col min="19" max="19" width="8.625" style="0" customWidth="1"/>
    <col min="20" max="16384" width="10.625" style="0" customWidth="1"/>
  </cols>
  <sheetData>
    <row r="1" s="27" customFormat="1" ht="18">
      <c r="A1" s="50" t="s">
        <v>33</v>
      </c>
    </row>
    <row r="2" s="27" customFormat="1" ht="18" thickBot="1"/>
    <row r="3" spans="1:7" ht="18">
      <c r="A3" s="23" t="s">
        <v>0</v>
      </c>
      <c r="B3" s="47" t="s">
        <v>1</v>
      </c>
      <c r="C3" s="47" t="s">
        <v>2</v>
      </c>
      <c r="D3" s="45" t="s">
        <v>3</v>
      </c>
      <c r="E3" s="40" t="s">
        <v>22</v>
      </c>
      <c r="F3" s="40" t="s">
        <v>23</v>
      </c>
      <c r="G3" s="36" t="s">
        <v>14</v>
      </c>
    </row>
    <row r="4" spans="1:7" ht="18">
      <c r="A4" s="23" t="s">
        <v>4</v>
      </c>
      <c r="B4" s="48" t="s">
        <v>5</v>
      </c>
      <c r="C4" s="48" t="s">
        <v>6</v>
      </c>
      <c r="D4" s="46" t="s">
        <v>12</v>
      </c>
      <c r="E4" s="41" t="s">
        <v>7</v>
      </c>
      <c r="F4" s="41" t="s">
        <v>7</v>
      </c>
      <c r="G4" s="37" t="s">
        <v>24</v>
      </c>
    </row>
    <row r="5" spans="1:7" ht="18">
      <c r="A5" s="23" t="s">
        <v>8</v>
      </c>
      <c r="B5" s="49" t="s">
        <v>9</v>
      </c>
      <c r="C5" s="49" t="s">
        <v>11</v>
      </c>
      <c r="D5" s="26"/>
      <c r="E5" s="43" t="s">
        <v>10</v>
      </c>
      <c r="F5" s="43" t="s">
        <v>10</v>
      </c>
      <c r="G5" s="37" t="s">
        <v>25</v>
      </c>
    </row>
    <row r="6" spans="1:7" ht="18">
      <c r="A6" s="27" t="s">
        <v>13</v>
      </c>
      <c r="B6" s="28"/>
      <c r="C6" s="29"/>
      <c r="D6" s="26"/>
      <c r="E6" s="25"/>
      <c r="F6" s="30"/>
      <c r="G6" s="31"/>
    </row>
    <row r="7" spans="1:7" ht="18">
      <c r="A7" s="23" t="s">
        <v>16</v>
      </c>
      <c r="B7" s="35">
        <v>130</v>
      </c>
      <c r="C7" s="35">
        <v>207</v>
      </c>
      <c r="D7" s="38">
        <f aca="true" t="shared" si="0" ref="D7:D12">+C7/B7</f>
        <v>1.5923076923076922</v>
      </c>
      <c r="E7" s="39">
        <f aca="true" t="shared" si="1" ref="E7:E12">(-0.42*(D7^2)+1.3*(D7)-0.13)*B7</f>
        <v>113.76476923076925</v>
      </c>
      <c r="F7" s="39">
        <f aca="true" t="shared" si="2" ref="F7:F12">(0.77*D7+0.48)*B7</f>
        <v>221.79</v>
      </c>
      <c r="G7" s="35">
        <v>170</v>
      </c>
    </row>
    <row r="8" spans="1:7" ht="18">
      <c r="A8" s="23" t="s">
        <v>17</v>
      </c>
      <c r="B8" s="35">
        <v>130</v>
      </c>
      <c r="C8" s="35">
        <v>204</v>
      </c>
      <c r="D8" s="38">
        <f t="shared" si="0"/>
        <v>1.5692307692307692</v>
      </c>
      <c r="E8" s="39">
        <f t="shared" si="1"/>
        <v>113.8483076923077</v>
      </c>
      <c r="F8" s="39">
        <f t="shared" si="2"/>
        <v>219.48</v>
      </c>
      <c r="G8" s="35">
        <v>180</v>
      </c>
    </row>
    <row r="9" spans="1:7" ht="18">
      <c r="A9" s="23" t="s">
        <v>18</v>
      </c>
      <c r="B9" s="35">
        <v>130</v>
      </c>
      <c r="C9" s="35">
        <v>202</v>
      </c>
      <c r="D9" s="38">
        <f t="shared" si="0"/>
        <v>1.5538461538461539</v>
      </c>
      <c r="E9" s="39">
        <f t="shared" si="1"/>
        <v>113.87169230769233</v>
      </c>
      <c r="F9" s="39">
        <f t="shared" si="2"/>
        <v>217.94</v>
      </c>
      <c r="G9" s="35">
        <v>190</v>
      </c>
    </row>
    <row r="10" spans="1:7" ht="18">
      <c r="A10" s="23" t="s">
        <v>19</v>
      </c>
      <c r="B10" s="35">
        <v>130</v>
      </c>
      <c r="C10" s="35">
        <v>200</v>
      </c>
      <c r="D10" s="38">
        <f t="shared" si="0"/>
        <v>1.5384615384615385</v>
      </c>
      <c r="E10" s="39">
        <f t="shared" si="1"/>
        <v>113.86923076923077</v>
      </c>
      <c r="F10" s="39">
        <f t="shared" si="2"/>
        <v>216.4</v>
      </c>
      <c r="G10" s="35">
        <v>200</v>
      </c>
    </row>
    <row r="11" spans="1:7" ht="18">
      <c r="A11" s="23" t="s">
        <v>20</v>
      </c>
      <c r="B11" s="35">
        <v>130</v>
      </c>
      <c r="C11" s="35">
        <v>197</v>
      </c>
      <c r="D11" s="38">
        <f t="shared" si="0"/>
        <v>1.5153846153846153</v>
      </c>
      <c r="E11" s="39">
        <f t="shared" si="1"/>
        <v>113.81707692307694</v>
      </c>
      <c r="F11" s="39">
        <f t="shared" si="2"/>
        <v>214.09</v>
      </c>
      <c r="G11" s="35">
        <v>210</v>
      </c>
    </row>
    <row r="12" spans="1:7" ht="18">
      <c r="A12" s="23" t="s">
        <v>21</v>
      </c>
      <c r="B12" s="35">
        <v>130</v>
      </c>
      <c r="C12" s="35">
        <v>195</v>
      </c>
      <c r="D12" s="38">
        <f t="shared" si="0"/>
        <v>1.5</v>
      </c>
      <c r="E12" s="39">
        <f t="shared" si="1"/>
        <v>113.75000000000004</v>
      </c>
      <c r="F12" s="39">
        <f t="shared" si="2"/>
        <v>212.55</v>
      </c>
      <c r="G12" s="35">
        <v>220</v>
      </c>
    </row>
    <row r="13" spans="1:11" ht="18">
      <c r="A13" s="27"/>
      <c r="B13" s="27"/>
      <c r="C13" s="32"/>
      <c r="D13" s="32"/>
      <c r="E13" s="32"/>
      <c r="F13" s="32"/>
      <c r="G13" s="32"/>
      <c r="I13" s="20"/>
      <c r="J13" s="20"/>
      <c r="K13" s="20"/>
    </row>
    <row r="14" spans="1:7" ht="18">
      <c r="A14" s="23" t="s">
        <v>0</v>
      </c>
      <c r="B14" s="40" t="s">
        <v>28</v>
      </c>
      <c r="C14" s="40" t="s">
        <v>26</v>
      </c>
      <c r="D14" s="40" t="s">
        <v>27</v>
      </c>
      <c r="E14" s="40" t="s">
        <v>30</v>
      </c>
      <c r="F14" s="44" t="s">
        <v>3</v>
      </c>
      <c r="G14" s="44" t="s">
        <v>32</v>
      </c>
    </row>
    <row r="15" spans="1:9" ht="18">
      <c r="A15" s="23" t="s">
        <v>4</v>
      </c>
      <c r="B15" s="41" t="s">
        <v>12</v>
      </c>
      <c r="C15" s="43" t="s">
        <v>15</v>
      </c>
      <c r="D15" s="43" t="s">
        <v>15</v>
      </c>
      <c r="E15" s="43" t="s">
        <v>31</v>
      </c>
      <c r="F15" s="43" t="s">
        <v>31</v>
      </c>
      <c r="G15" s="43" t="s">
        <v>31</v>
      </c>
      <c r="H15" s="10"/>
      <c r="I15" s="14"/>
    </row>
    <row r="16" spans="1:12" ht="18">
      <c r="A16" s="23" t="s">
        <v>8</v>
      </c>
      <c r="B16" s="42" t="s">
        <v>29</v>
      </c>
      <c r="C16" s="33"/>
      <c r="D16" s="24"/>
      <c r="E16" s="25"/>
      <c r="F16" s="27"/>
      <c r="G16" s="34"/>
      <c r="H16" s="10"/>
      <c r="I16" s="14"/>
      <c r="L16" s="4"/>
    </row>
    <row r="17" spans="1:12" ht="18">
      <c r="A17" s="27" t="s">
        <v>13</v>
      </c>
      <c r="B17" s="33"/>
      <c r="C17" s="33"/>
      <c r="D17" s="26"/>
      <c r="E17" s="25"/>
      <c r="F17" s="27"/>
      <c r="G17" s="27"/>
      <c r="H17" s="12"/>
      <c r="I17" s="12"/>
      <c r="L17" s="4"/>
    </row>
    <row r="18" spans="1:12" ht="18">
      <c r="A18" s="23" t="s">
        <v>16</v>
      </c>
      <c r="B18" s="38">
        <f aca="true" t="shared" si="3" ref="B18:B23">+G7/E7</f>
        <v>1.4943114740131795</v>
      </c>
      <c r="C18" s="39">
        <f aca="true" t="shared" si="4" ref="C18:C23">(0.82*B18-(0.217*(B18^2))+0.16)*E7</f>
        <v>102.47721280057691</v>
      </c>
      <c r="D18" s="39">
        <f aca="true" t="shared" si="5" ref="D18:D23">((-0.214*(B18^3))+(0.84*(B18^2))-(0.82*B18)+0.99)*F7</f>
        <v>205.4424448042489</v>
      </c>
      <c r="E18" s="38">
        <f aca="true" t="shared" si="6" ref="E18:E23">D18/C18</f>
        <v>2.004762221666243</v>
      </c>
      <c r="F18" s="38">
        <f aca="true" t="shared" si="7" ref="F18:F23">D7</f>
        <v>1.5923076923076922</v>
      </c>
      <c r="G18" s="38">
        <f aca="true" t="shared" si="8" ref="G18:G23">G7/C7</f>
        <v>0.821256038647343</v>
      </c>
      <c r="H18" s="12"/>
      <c r="I18" s="12"/>
      <c r="L18" s="4"/>
    </row>
    <row r="19" spans="1:12" ht="18">
      <c r="A19" s="23" t="s">
        <v>17</v>
      </c>
      <c r="B19" s="38">
        <f t="shared" si="3"/>
        <v>1.5810511693022022</v>
      </c>
      <c r="C19" s="39">
        <f t="shared" si="4"/>
        <v>104.05987055782519</v>
      </c>
      <c r="D19" s="39">
        <f t="shared" si="5"/>
        <v>207.96533445861394</v>
      </c>
      <c r="E19" s="38">
        <f t="shared" si="6"/>
        <v>1.9985161748115894</v>
      </c>
      <c r="F19" s="38">
        <f t="shared" si="7"/>
        <v>1.5692307692307692</v>
      </c>
      <c r="G19" s="38">
        <f t="shared" si="8"/>
        <v>0.8823529411764706</v>
      </c>
      <c r="H19" s="22"/>
      <c r="I19" s="9"/>
      <c r="L19" s="4"/>
    </row>
    <row r="20" spans="1:12" ht="18">
      <c r="A20" s="23" t="s">
        <v>18</v>
      </c>
      <c r="B20" s="38">
        <f t="shared" si="3"/>
        <v>1.6685446237735857</v>
      </c>
      <c r="C20" s="39">
        <f t="shared" si="4"/>
        <v>105.22537593104583</v>
      </c>
      <c r="D20" s="39">
        <f t="shared" si="5"/>
        <v>210.59421132732314</v>
      </c>
      <c r="E20" s="38">
        <f t="shared" si="6"/>
        <v>2.0013633542666125</v>
      </c>
      <c r="F20" s="38">
        <f t="shared" si="7"/>
        <v>1.5538461538461539</v>
      </c>
      <c r="G20" s="38">
        <f t="shared" si="8"/>
        <v>0.9405940594059405</v>
      </c>
      <c r="H20" s="22"/>
      <c r="I20" s="9"/>
      <c r="L20" s="4"/>
    </row>
    <row r="21" spans="1:12" ht="18">
      <c r="A21" s="23" t="s">
        <v>19</v>
      </c>
      <c r="B21" s="38">
        <f t="shared" si="3"/>
        <v>1.7564007295818416</v>
      </c>
      <c r="C21" s="39">
        <f t="shared" si="4"/>
        <v>105.991285259225</v>
      </c>
      <c r="D21" s="39">
        <f t="shared" si="5"/>
        <v>212.41109692570433</v>
      </c>
      <c r="E21" s="38">
        <f t="shared" si="6"/>
        <v>2.004043034351421</v>
      </c>
      <c r="F21" s="38">
        <f t="shared" si="7"/>
        <v>1.5384615384615385</v>
      </c>
      <c r="G21" s="38">
        <f t="shared" si="8"/>
        <v>1</v>
      </c>
      <c r="H21" s="22"/>
      <c r="I21" s="9"/>
      <c r="J21" s="21"/>
      <c r="K21" s="11"/>
      <c r="L21" s="4"/>
    </row>
    <row r="22" spans="1:12" ht="18">
      <c r="A22" s="23" t="s">
        <v>20</v>
      </c>
      <c r="B22" s="38">
        <f t="shared" si="3"/>
        <v>1.8450658343820243</v>
      </c>
      <c r="C22" s="39">
        <f t="shared" si="4"/>
        <v>106.33108223490345</v>
      </c>
      <c r="D22" s="39">
        <f t="shared" si="5"/>
        <v>212.47918906775783</v>
      </c>
      <c r="E22" s="38">
        <f t="shared" si="6"/>
        <v>1.9982791917640335</v>
      </c>
      <c r="F22" s="38">
        <f t="shared" si="7"/>
        <v>1.5153846153846153</v>
      </c>
      <c r="G22" s="38">
        <f t="shared" si="8"/>
        <v>1.0659898477157361</v>
      </c>
      <c r="H22" s="22"/>
      <c r="I22" s="9"/>
      <c r="J22" s="21"/>
      <c r="K22" s="11"/>
      <c r="L22" s="4"/>
    </row>
    <row r="23" spans="1:12" ht="18">
      <c r="A23" s="23" t="s">
        <v>21</v>
      </c>
      <c r="B23" s="38">
        <f t="shared" si="3"/>
        <v>1.9340659340659334</v>
      </c>
      <c r="C23" s="39">
        <f t="shared" si="4"/>
        <v>106.26769230769234</v>
      </c>
      <c r="D23" s="39">
        <f t="shared" si="5"/>
        <v>212.12007344006076</v>
      </c>
      <c r="E23" s="38">
        <f t="shared" si="6"/>
        <v>1.9960918397087102</v>
      </c>
      <c r="F23" s="38">
        <f t="shared" si="7"/>
        <v>1.5</v>
      </c>
      <c r="G23" s="38">
        <f t="shared" si="8"/>
        <v>1.1282051282051282</v>
      </c>
      <c r="H23" s="22"/>
      <c r="I23" s="9"/>
      <c r="J23" s="21"/>
      <c r="K23" s="11"/>
      <c r="L23" s="4"/>
    </row>
    <row r="24" spans="1:12" ht="12.75">
      <c r="A24" s="13"/>
      <c r="B24" s="15"/>
      <c r="C24" s="15"/>
      <c r="D24" s="11"/>
      <c r="E24" s="18"/>
      <c r="F24" s="18"/>
      <c r="G24" s="15"/>
      <c r="H24" s="22"/>
      <c r="I24" s="9"/>
      <c r="J24" s="21"/>
      <c r="K24" s="11"/>
      <c r="L24" s="4"/>
    </row>
    <row r="25" spans="1:12" ht="12.75">
      <c r="A25" s="13"/>
      <c r="B25" s="11"/>
      <c r="C25" s="12"/>
      <c r="D25" s="15"/>
      <c r="E25" s="11"/>
      <c r="F25" s="8"/>
      <c r="G25" s="18"/>
      <c r="H25" s="15"/>
      <c r="I25" s="16"/>
      <c r="J25" s="17"/>
      <c r="K25" s="15"/>
      <c r="L25" s="4"/>
    </row>
    <row r="26" spans="1:11" ht="12.75">
      <c r="A26" s="12"/>
      <c r="B26" s="12"/>
      <c r="C26" s="12"/>
      <c r="D26" s="19"/>
      <c r="E26" s="12"/>
      <c r="F26" s="12"/>
      <c r="G26" s="12"/>
      <c r="H26" s="12"/>
      <c r="I26" s="12"/>
      <c r="J26" s="12"/>
      <c r="K26" s="12"/>
    </row>
    <row r="28" spans="5:9" ht="12.75">
      <c r="E28" s="1"/>
      <c r="F28" s="1"/>
      <c r="H28" s="2"/>
      <c r="I28" s="2"/>
    </row>
    <row r="29" spans="8:9" ht="12.75">
      <c r="H29" s="3"/>
      <c r="I29" s="3"/>
    </row>
    <row r="30" spans="8:9" ht="12.75">
      <c r="H30" s="6"/>
      <c r="I30" s="7"/>
    </row>
    <row r="31" spans="8:9" ht="12.75">
      <c r="H31" s="4"/>
      <c r="I31" s="4"/>
    </row>
    <row r="32" spans="8:9" ht="12.75">
      <c r="H32" s="5"/>
      <c r="I32" s="5"/>
    </row>
    <row r="33" spans="8:9" ht="12.75">
      <c r="H33" s="5"/>
      <c r="I33" s="5"/>
    </row>
    <row r="34" spans="8:9" ht="12.75">
      <c r="H34" s="5"/>
      <c r="I34" s="5"/>
    </row>
    <row r="35" spans="8:9" ht="12.75">
      <c r="H35" s="5"/>
      <c r="I35" s="5"/>
    </row>
    <row r="36" spans="8:9" ht="12.75">
      <c r="H36" s="5"/>
      <c r="I36" s="5"/>
    </row>
    <row r="37" spans="8:9" ht="12.75">
      <c r="H37" s="5"/>
      <c r="I37" s="5"/>
    </row>
  </sheetData>
  <printOptions verticalCentered="1"/>
  <pageMargins left="0.5" right="0.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Ukuleles By Kawika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Hurd</dc:creator>
  <cp:keywords/>
  <dc:description/>
  <cp:lastModifiedBy>David C. Hurd</cp:lastModifiedBy>
  <cp:lastPrinted>2000-07-08T21:48:08Z</cp:lastPrinted>
  <dcterms:created xsi:type="dcterms:W3CDTF">2000-07-05T18:04:59Z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