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115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<sst xmlns="http://schemas.openxmlformats.org/spreadsheetml/2006/main" count="32" uniqueCount="31">
  <si>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All measurements are in inches</t>
  </si>
  <si>
    <t>h</t>
  </si>
  <si>
    <t>a - major axis</t>
  </si>
  <si>
    <t>b - minor axis</t>
  </si>
  <si>
    <t>~perimeter"</t>
  </si>
  <si>
    <t>2 x a</t>
  </si>
  <si>
    <t>2 x b</t>
  </si>
  <si>
    <t xml:space="preserve">The reason for this ratio is that this is the nominal average for men and women based on a large number of measurements. </t>
  </si>
  <si>
    <t>half Length</t>
  </si>
  <si>
    <t>half Width</t>
  </si>
  <si>
    <t>of ellipse</t>
  </si>
  <si>
    <t>ellipse length</t>
  </si>
  <si>
    <t>ellipse width</t>
  </si>
  <si>
    <t>calculated circle</t>
  </si>
  <si>
    <r>
      <t xml:space="preserve">In the calculation table below I </t>
    </r>
    <r>
      <rPr>
        <b/>
        <sz val="16"/>
        <color indexed="8"/>
        <rFont val="Georgia"/>
        <family val="1"/>
      </rPr>
      <t>adjusted the green number</t>
    </r>
    <r>
      <rPr>
        <sz val="16"/>
        <color indexed="8"/>
        <rFont val="Georgia"/>
        <family val="1"/>
      </rPr>
      <t xml:space="preserve"> in the first column</t>
    </r>
  </si>
  <si>
    <r>
      <t xml:space="preserve">In the figure above, </t>
    </r>
    <r>
      <rPr>
        <b/>
        <sz val="16"/>
        <color indexed="8"/>
        <rFont val="Georgia"/>
        <family val="1"/>
      </rPr>
      <t>a</t>
    </r>
    <r>
      <rPr>
        <sz val="16"/>
        <color indexed="8"/>
        <rFont val="Georgia"/>
        <family val="1"/>
      </rPr>
      <t xml:space="preserve"> = half of the length of the ellipse; </t>
    </r>
    <r>
      <rPr>
        <b/>
        <sz val="16"/>
        <color indexed="8"/>
        <rFont val="Georgia"/>
        <family val="1"/>
      </rPr>
      <t>b</t>
    </r>
    <r>
      <rPr>
        <sz val="16"/>
        <color indexed="8"/>
        <rFont val="Georgia"/>
        <family val="1"/>
      </rPr>
      <t xml:space="preserve"> = half of the width of the ellipse</t>
    </r>
  </si>
  <si>
    <r>
      <t xml:space="preserve">You can see that as </t>
    </r>
    <r>
      <rPr>
        <b/>
        <sz val="16"/>
        <color indexed="8"/>
        <rFont val="Georgia"/>
        <family val="1"/>
      </rPr>
      <t>a</t>
    </r>
    <r>
      <rPr>
        <sz val="16"/>
        <color indexed="8"/>
        <rFont val="Georgia"/>
        <family val="1"/>
      </rPr>
      <t xml:space="preserve"> increases so do all the other numbers in the same row compared to the row above it.</t>
    </r>
  </si>
  <si>
    <t>I encourage the reader to change the green number to other values to see what happens.</t>
  </si>
  <si>
    <r>
      <t xml:space="preserve">I want to slightly compress a piece of PVC pipe from a circle into an ellipse. </t>
    </r>
    <r>
      <rPr>
        <sz val="16"/>
        <color indexed="10"/>
        <rFont val="Georgia"/>
        <family val="1"/>
      </rPr>
      <t>The width of the ellipse should be about 3/4 of the length.</t>
    </r>
  </si>
  <si>
    <t>We want the length and width of the ellipse to have the same ratio as an average human head, width = 3/4 x length.</t>
  </si>
  <si>
    <t xml:space="preserve">When we calculate the ellipse to have the same circumference as our circle, then we can put the length and width values </t>
  </si>
  <si>
    <t>From:  https://www.mathsisfun.com/geometry/ellipse-perimeter.html.  In the second formula, p = perimeter</t>
  </si>
  <si>
    <t>Formula 1</t>
  </si>
  <si>
    <t>Formula 2</t>
  </si>
  <si>
    <r>
      <t xml:space="preserve">We have calculated  </t>
    </r>
    <r>
      <rPr>
        <b/>
        <sz val="16"/>
        <color indexed="8"/>
        <rFont val="Georgia"/>
        <family val="1"/>
      </rPr>
      <t>b</t>
    </r>
    <r>
      <rPr>
        <sz val="16"/>
        <color indexed="8"/>
        <rFont val="Georgia"/>
        <family val="1"/>
      </rPr>
      <t xml:space="preserve"> to be 3/4 of </t>
    </r>
    <r>
      <rPr>
        <b/>
        <sz val="16"/>
        <color indexed="8"/>
        <rFont val="Georgia"/>
        <family val="1"/>
      </rPr>
      <t>a</t>
    </r>
    <r>
      <rPr>
        <sz val="16"/>
        <color indexed="8"/>
        <rFont val="Georgia"/>
        <family val="1"/>
      </rPr>
      <t xml:space="preserve"> so that it is in the same ratio for the average human head shape.</t>
    </r>
  </si>
  <si>
    <r>
      <t xml:space="preserve">until it gave me the circumference of the PVC drain pipe, </t>
    </r>
    <r>
      <rPr>
        <sz val="16"/>
        <color indexed="10"/>
        <rFont val="Georgia"/>
        <family val="1"/>
      </rPr>
      <t>19.6".</t>
    </r>
  </si>
  <si>
    <t>Now in columns 4 and 5 we have the ellipse width and length needed to put into the Rapid Resizer page to get our ellipse drawing.</t>
  </si>
  <si>
    <r>
      <t xml:space="preserve">Iʻve put in different values of </t>
    </r>
    <r>
      <rPr>
        <b/>
        <sz val="16"/>
        <color indexed="8"/>
        <rFont val="Georgia"/>
        <family val="1"/>
      </rPr>
      <t>a</t>
    </r>
    <r>
      <rPr>
        <sz val="16"/>
        <color indexed="8"/>
        <rFont val="Georgia"/>
        <family val="1"/>
      </rPr>
      <t xml:space="preserve"> from the figure above. The spreadsheet then calculates the rest of the numbers</t>
    </r>
    <r>
      <rPr>
        <b/>
        <sz val="16"/>
        <color indexed="8"/>
        <rFont val="Georgia"/>
        <family val="1"/>
      </rPr>
      <t xml:space="preserve"> </t>
    </r>
    <r>
      <rPr>
        <sz val="16"/>
        <color indexed="8"/>
        <rFont val="Georgia"/>
        <family val="1"/>
      </rPr>
      <t>including</t>
    </r>
    <r>
      <rPr>
        <b/>
        <sz val="16"/>
        <color indexed="8"/>
        <rFont val="Georgia"/>
        <family val="1"/>
      </rPr>
      <t xml:space="preserve"> b.</t>
    </r>
  </si>
  <si>
    <r>
      <t xml:space="preserve">As an example we'll use a PVC cylinder with a 6.25 " outer diameter. So the circumference is pi*6.25 = </t>
    </r>
    <r>
      <rPr>
        <sz val="16"/>
        <color indexed="10"/>
        <rFont val="Georgia"/>
        <family val="1"/>
      </rPr>
      <t>19.6"</t>
    </r>
  </si>
  <si>
    <t>The purpose of this spreadsheet is to allow the user to create an ellipse with the same circumference as a circle.</t>
  </si>
  <si>
    <t>into a plotting program. The printout from that plotting program then gives us a guide to follow for shaping the PVC drain pipe.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</si>
</sst>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8"/>
      <name val="Georgia"/>
      <family val="1"/>
    </font>
    <font>
      <sz val="16"/>
      <color indexed="10"/>
      <name val="Georgia"/>
      <family val="1"/>
    </font>
    <font>
      <sz val="16"/>
      <color indexed="8"/>
      <name val="Calibri"/>
      <family val="2"/>
    </font>
    <font>
      <b/>
      <sz val="16"/>
      <color indexed="8"/>
      <name val="Georgia"/>
      <family val="1"/>
    </font>
    <font>
      <sz val="16"/>
      <color indexed="17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1"/>
      <name val="Georgia"/>
      <family val="1"/>
    </font>
    <font>
      <sz val="16"/>
      <color theme="1"/>
      <name val="Calibri"/>
      <family val="2"/>
    </font>
    <font>
      <sz val="16"/>
      <color rgb="FF00B050"/>
      <name val="Georgia"/>
      <family val="1"/>
    </font>
    <font>
      <sz val="16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41" fillId="0" borderId="0" xfId="0" applyFont="1" applyAlignment="1">
      <alignment/>
    </xf>
    <xf numFmtId="166" fontId="4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44" fillId="0" borderId="13" xfId="0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166" fontId="4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4</xdr:col>
      <xdr:colOff>333375</xdr:colOff>
      <xdr:row>14</xdr:row>
      <xdr:rowOff>85725</xdr:rowOff>
    </xdr:to>
    <xdr:pic>
      <xdr:nvPicPr>
        <xdr:cNvPr id="1" name="Picture 1" descr="Elipse Ax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762125"/>
          <a:ext cx="3143250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1028700</xdr:colOff>
      <xdr:row>9</xdr:row>
      <xdr:rowOff>0</xdr:rowOff>
    </xdr:from>
    <xdr:to>
      <xdr:col>6</xdr:col>
      <xdr:colOff>381000</xdr:colOff>
      <xdr:row>12</xdr:row>
      <xdr:rowOff>114300</xdr:rowOff>
    </xdr:to>
    <xdr:pic>
      <xdr:nvPicPr>
        <xdr:cNvPr id="2" name="Picture 2" descr="calculate 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2371725"/>
          <a:ext cx="15525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9</xdr:row>
      <xdr:rowOff>9525</xdr:rowOff>
    </xdr:from>
    <xdr:to>
      <xdr:col>10</xdr:col>
      <xdr:colOff>419100</xdr:colOff>
      <xdr:row>12</xdr:row>
      <xdr:rowOff>123825</xdr:rowOff>
    </xdr:to>
    <xdr:pic>
      <xdr:nvPicPr>
        <xdr:cNvPr id="3" name="Picture 3" descr="calculate 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381250"/>
          <a:ext cx="39909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3.421875" style="0" customWidth="1"/>
    <col min="2" max="2" width="14.00390625" style="0" customWidth="1"/>
    <col min="3" max="3" width="13.421875" style="0" customWidth="1"/>
    <col min="4" max="4" width="14.7109375" style="0" customWidth="1"/>
    <col min="5" max="5" width="15.421875" style="0" customWidth="1"/>
    <col min="6" max="6" width="17.57421875" style="0" customWidth="1"/>
    <col min="7" max="7" width="18.57421875" style="0" customWidth="1"/>
    <col min="8" max="8" width="17.140625" style="0" customWidth="1"/>
    <col min="9" max="9" width="18.28125" style="0" customWidth="1"/>
    <col min="10" max="10" width="18.140625" style="0" customWidth="1"/>
  </cols>
  <sheetData>
    <row r="1" s="8" customFormat="1" ht="24.75" customHeight="1">
      <c r="A1" s="8" t="s">
        <v>29</v>
      </c>
    </row>
    <row r="2" s="8" customFormat="1" ht="24.75" customHeight="1">
      <c r="A2" s="8" t="s">
        <v>19</v>
      </c>
    </row>
    <row r="3" s="8" customFormat="1" ht="24.75" customHeight="1">
      <c r="A3" s="8" t="s">
        <v>20</v>
      </c>
    </row>
    <row r="4" s="8" customFormat="1" ht="24.75" customHeight="1">
      <c r="A4" s="8" t="s">
        <v>30</v>
      </c>
    </row>
    <row r="5" s="8" customFormat="1" ht="24.75" customHeight="1"/>
    <row r="7" ht="18" customHeight="1"/>
    <row r="8" spans="6:9" ht="15">
      <c r="F8" s="1" t="s">
        <v>22</v>
      </c>
      <c r="I8" s="1" t="s">
        <v>23</v>
      </c>
    </row>
    <row r="17" s="8" customFormat="1" ht="24.75" customHeight="1">
      <c r="A17" s="8" t="s">
        <v>21</v>
      </c>
    </row>
    <row r="19" ht="24.75" customHeight="1">
      <c r="A19" s="8" t="s">
        <v>18</v>
      </c>
    </row>
    <row r="20" ht="24.75" customHeight="1">
      <c r="A20" s="8" t="s">
        <v>7</v>
      </c>
    </row>
    <row r="21" ht="24.75" customHeight="1">
      <c r="A21" s="8"/>
    </row>
    <row r="22" ht="24.75" customHeight="1">
      <c r="A22" s="8" t="s">
        <v>28</v>
      </c>
    </row>
    <row r="23" ht="24.75" customHeight="1">
      <c r="A23" s="8"/>
    </row>
    <row r="24" ht="24.75" customHeight="1">
      <c r="A24" s="8" t="s">
        <v>15</v>
      </c>
    </row>
    <row r="25" ht="24.75" customHeight="1">
      <c r="A25" s="8"/>
    </row>
    <row r="26" ht="24.75" customHeight="1">
      <c r="A26" s="8" t="s">
        <v>27</v>
      </c>
    </row>
    <row r="27" ht="24.75" customHeight="1">
      <c r="A27" s="8" t="s">
        <v>24</v>
      </c>
    </row>
    <row r="28" ht="24.75" customHeight="1">
      <c r="A28" s="8" t="s">
        <v>16</v>
      </c>
    </row>
    <row r="29" ht="24.75" customHeight="1">
      <c r="A29" s="8" t="s">
        <v>14</v>
      </c>
    </row>
    <row r="30" ht="24.75" customHeight="1">
      <c r="A30" s="8" t="s">
        <v>25</v>
      </c>
    </row>
    <row r="31" ht="24.75" customHeight="1">
      <c r="A31" s="8" t="s">
        <v>17</v>
      </c>
    </row>
    <row r="32" ht="24.75" customHeight="1">
      <c r="A32" s="8" t="s">
        <v>26</v>
      </c>
    </row>
    <row r="34" ht="18.75">
      <c r="A34" s="5" t="s">
        <v>0</v>
      </c>
    </row>
    <row r="35" ht="18.75">
      <c r="A35" s="5"/>
    </row>
    <row r="36" spans="1:2" ht="15">
      <c r="A36" s="1" t="s">
        <v>8</v>
      </c>
      <c r="B36" s="1" t="s">
        <v>9</v>
      </c>
    </row>
    <row r="37" spans="1:6" ht="15">
      <c r="A37" s="1" t="s">
        <v>10</v>
      </c>
      <c r="B37" s="1" t="s">
        <v>10</v>
      </c>
      <c r="D37" s="1" t="s">
        <v>11</v>
      </c>
      <c r="E37" s="1" t="s">
        <v>12</v>
      </c>
      <c r="F37" s="1" t="s">
        <v>13</v>
      </c>
    </row>
    <row r="38" spans="1:8" ht="15">
      <c r="A38" s="1" t="s">
        <v>2</v>
      </c>
      <c r="B38" s="1" t="s">
        <v>3</v>
      </c>
      <c r="C38" s="1" t="s">
        <v>1</v>
      </c>
      <c r="D38" s="7" t="s">
        <v>5</v>
      </c>
      <c r="E38" s="7" t="s">
        <v>6</v>
      </c>
      <c r="F38" s="1" t="s">
        <v>4</v>
      </c>
      <c r="G38" s="1"/>
      <c r="H38" s="1"/>
    </row>
    <row r="39" spans="1:10" ht="15">
      <c r="A39" s="11">
        <v>1.5</v>
      </c>
      <c r="B39" s="2">
        <f>0.75*A39</f>
        <v>1.125</v>
      </c>
      <c r="C39" s="4">
        <f aca="true" t="shared" si="0" ref="C39:C47">((A39-B39)^2)/((A39+B39)^2)</f>
        <v>0.02040816326530612</v>
      </c>
      <c r="D39" s="1">
        <f>A39*2</f>
        <v>3</v>
      </c>
      <c r="E39" s="1">
        <f>B39*2</f>
        <v>2.25</v>
      </c>
      <c r="F39" s="6">
        <f aca="true" t="shared" si="1" ref="F39:F47">PI()*(A39+B39)*(1+((1/4)*C39)+((1/64)*C39^2)+((1/256)*C39^3))</f>
        <v>8.288809558061176</v>
      </c>
      <c r="G39" s="6"/>
      <c r="H39" s="6"/>
      <c r="I39" s="1"/>
      <c r="J39" s="1"/>
    </row>
    <row r="40" spans="1:10" ht="15">
      <c r="A40" s="12">
        <v>2</v>
      </c>
      <c r="B40" s="2">
        <f>0.75*A40</f>
        <v>1.5</v>
      </c>
      <c r="C40" s="4">
        <f t="shared" si="0"/>
        <v>0.02040816326530612</v>
      </c>
      <c r="D40" s="1">
        <f aca="true" t="shared" si="2" ref="D40:D47">A40*2</f>
        <v>4</v>
      </c>
      <c r="E40" s="1">
        <f aca="true" t="shared" si="3" ref="E40:E47">B40*2</f>
        <v>3</v>
      </c>
      <c r="F40" s="6">
        <f t="shared" si="1"/>
        <v>11.0517460774149</v>
      </c>
      <c r="G40" s="6"/>
      <c r="H40" s="6"/>
      <c r="I40" s="1"/>
      <c r="J40" s="1"/>
    </row>
    <row r="41" spans="1:10" ht="15">
      <c r="A41" s="12">
        <v>2.5</v>
      </c>
      <c r="B41" s="2">
        <f aca="true" t="shared" si="4" ref="B41:B47">0.75*A41</f>
        <v>1.875</v>
      </c>
      <c r="C41" s="4">
        <f t="shared" si="0"/>
        <v>0.02040816326530612</v>
      </c>
      <c r="D41" s="1">
        <f t="shared" si="2"/>
        <v>5</v>
      </c>
      <c r="E41" s="1">
        <f t="shared" si="3"/>
        <v>3.75</v>
      </c>
      <c r="F41" s="6">
        <f t="shared" si="1"/>
        <v>13.814682596768627</v>
      </c>
      <c r="G41" s="6"/>
      <c r="H41" s="6"/>
      <c r="J41" s="1"/>
    </row>
    <row r="42" spans="1:10" ht="15">
      <c r="A42" s="12">
        <f>5.25/2</f>
        <v>2.625</v>
      </c>
      <c r="B42" s="2">
        <f>0.75*A42</f>
        <v>1.96875</v>
      </c>
      <c r="C42" s="4">
        <f>((A42-B42)^2)/((A42+B42)^2)</f>
        <v>0.02040816326530612</v>
      </c>
      <c r="D42" s="2">
        <f>A42*2</f>
        <v>5.25</v>
      </c>
      <c r="E42" s="2">
        <f>B42*2</f>
        <v>3.9375</v>
      </c>
      <c r="F42" s="2">
        <f>PI()*(A42+B42)*(1+((1/4)*C42)+((1/64)*C42^2)+((1/256)*C42^3))</f>
        <v>14.50541672660706</v>
      </c>
      <c r="G42" s="2"/>
      <c r="H42" s="2"/>
      <c r="J42" s="1"/>
    </row>
    <row r="43" spans="1:8" ht="15">
      <c r="A43" s="12">
        <v>3</v>
      </c>
      <c r="B43" s="2">
        <f t="shared" si="4"/>
        <v>2.25</v>
      </c>
      <c r="C43" s="4">
        <f t="shared" si="0"/>
        <v>0.02040816326530612</v>
      </c>
      <c r="D43" s="1">
        <f t="shared" si="2"/>
        <v>6</v>
      </c>
      <c r="E43" s="1">
        <f t="shared" si="3"/>
        <v>4.5</v>
      </c>
      <c r="F43" s="6">
        <f t="shared" si="1"/>
        <v>16.577619116122353</v>
      </c>
      <c r="G43" s="6"/>
      <c r="H43" s="6"/>
    </row>
    <row r="44" spans="1:8" ht="15">
      <c r="A44" s="12">
        <v>3.5</v>
      </c>
      <c r="B44" s="2">
        <f t="shared" si="4"/>
        <v>2.625</v>
      </c>
      <c r="C44" s="4">
        <f t="shared" si="0"/>
        <v>0.02040816326530612</v>
      </c>
      <c r="D44" s="1">
        <f t="shared" si="2"/>
        <v>7</v>
      </c>
      <c r="E44" s="1">
        <f t="shared" si="3"/>
        <v>5.25</v>
      </c>
      <c r="F44" s="6">
        <f t="shared" si="1"/>
        <v>19.340555635476075</v>
      </c>
      <c r="G44" s="6"/>
      <c r="H44" s="6"/>
    </row>
    <row r="45" spans="1:8" ht="24.75" customHeight="1">
      <c r="A45" s="14">
        <v>3.55</v>
      </c>
      <c r="B45" s="15">
        <f t="shared" si="4"/>
        <v>2.6624999999999996</v>
      </c>
      <c r="C45" s="16">
        <v>0.0204</v>
      </c>
      <c r="D45" s="17">
        <f t="shared" si="2"/>
        <v>7.1</v>
      </c>
      <c r="E45" s="18">
        <f t="shared" si="3"/>
        <v>5.324999999999999</v>
      </c>
      <c r="F45" s="19">
        <f t="shared" si="1"/>
        <v>19.61680935413815</v>
      </c>
      <c r="G45" s="10"/>
      <c r="H45" s="9"/>
    </row>
    <row r="46" spans="1:8" ht="15">
      <c r="A46" s="12">
        <v>4</v>
      </c>
      <c r="B46" s="2">
        <f t="shared" si="4"/>
        <v>3</v>
      </c>
      <c r="C46" s="4">
        <f t="shared" si="0"/>
        <v>0.02040816326530612</v>
      </c>
      <c r="D46" s="1">
        <f t="shared" si="2"/>
        <v>8</v>
      </c>
      <c r="E46" s="1">
        <f t="shared" si="3"/>
        <v>6</v>
      </c>
      <c r="F46" s="6">
        <f t="shared" si="1"/>
        <v>22.1034921548298</v>
      </c>
      <c r="G46" s="6"/>
      <c r="H46" s="6"/>
    </row>
    <row r="47" spans="1:8" ht="15">
      <c r="A47" s="13">
        <v>4.05</v>
      </c>
      <c r="B47" s="2">
        <f t="shared" si="4"/>
        <v>3.0374999999999996</v>
      </c>
      <c r="C47" s="4">
        <f t="shared" si="0"/>
        <v>0.020408163265306135</v>
      </c>
      <c r="D47" s="1">
        <f t="shared" si="2"/>
        <v>8.1</v>
      </c>
      <c r="E47" s="1">
        <f t="shared" si="3"/>
        <v>6.074999999999999</v>
      </c>
      <c r="F47" s="6">
        <f t="shared" si="1"/>
        <v>22.379785806765174</v>
      </c>
      <c r="G47" s="6"/>
      <c r="H47" s="6"/>
    </row>
    <row r="49" spans="1:10" ht="15">
      <c r="A49" s="2"/>
      <c r="B49" s="2"/>
      <c r="C49" s="4"/>
      <c r="D49" s="3"/>
      <c r="E49" s="3"/>
      <c r="F49" s="3"/>
      <c r="G49" s="3"/>
      <c r="H49" s="3"/>
      <c r="I49" s="3"/>
      <c r="J49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Hurd</dc:creator>
  <cp:keywords/>
  <dc:description/>
  <cp:lastModifiedBy>David Hurd</cp:lastModifiedBy>
  <dcterms:created xsi:type="dcterms:W3CDTF">2017-10-27T23:50:16Z</dcterms:created>
  <dcterms:modified xsi:type="dcterms:W3CDTF">2020-07-23T19:33:20Z</dcterms:modified>
  <cp:category/>
  <cp:version/>
  <cp:contentType/>
  <cp:contentStatus/>
</cp:coreProperties>
</file>